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ad11\市民生活部\市民活動課\03　国際係\令和６年度\★ユネスコ協会\日ユ・県ユ関係\2024県ユ事務局\2024関東ブロック実行委員会\関東ブロック申込\"/>
    </mc:Choice>
  </mc:AlternateContent>
  <xr:revisionPtr revIDLastSave="0" documentId="14_{296C27E7-6F06-47E0-8665-F6B3C8B6EEA5}" xr6:coauthVersionLast="36" xr6:coauthVersionMax="36" xr10:uidLastSave="{00000000-0000-0000-0000-000000000000}"/>
  <bookViews>
    <workbookView xWindow="11520" yWindow="525" windowWidth="32040" windowHeight="28275" xr2:uid="{666BFE19-2DE9-4397-802B-57018427172C}"/>
  </bookViews>
  <sheets>
    <sheet name="Sheet1" sheetId="1" r:id="rId1"/>
  </sheets>
  <definedNames>
    <definedName name="_xlnm.Print_Area" localSheetId="0">Sheet1!$A$1:$K$40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27" i="1"/>
  <c r="I26" i="1"/>
  <c r="I25" i="1"/>
  <c r="I31" i="1" s="1"/>
  <c r="N19" i="1"/>
  <c r="K19" i="1" s="1"/>
  <c r="M19" i="1"/>
  <c r="L19" i="1"/>
  <c r="N18" i="1"/>
  <c r="K18" i="1" s="1"/>
  <c r="M18" i="1"/>
  <c r="L18" i="1"/>
  <c r="N17" i="1"/>
  <c r="K17" i="1" s="1"/>
  <c r="M17" i="1"/>
  <c r="L17" i="1"/>
  <c r="N16" i="1"/>
  <c r="K16" i="1" s="1"/>
  <c r="M16" i="1"/>
  <c r="L16" i="1"/>
  <c r="N15" i="1"/>
  <c r="K15" i="1" s="1"/>
  <c r="M15" i="1"/>
  <c r="L15" i="1"/>
  <c r="N14" i="1"/>
  <c r="K14" i="1" s="1"/>
  <c r="M14" i="1"/>
  <c r="L14" i="1"/>
  <c r="N13" i="1"/>
  <c r="K13" i="1" s="1"/>
  <c r="M13" i="1"/>
  <c r="L13" i="1"/>
  <c r="N12" i="1"/>
  <c r="K12" i="1" s="1"/>
  <c r="O21" i="1" s="1"/>
  <c r="L31" i="1" s="1"/>
  <c r="M12" i="1"/>
  <c r="L12" i="1"/>
</calcChain>
</file>

<file path=xl/sharedStrings.xml><?xml version="1.0" encoding="utf-8"?>
<sst xmlns="http://schemas.openxmlformats.org/spreadsheetml/2006/main" count="67" uniqueCount="55">
  <si>
    <t>役職名</t>
    <rPh sb="0" eb="3">
      <t>ヤクショクメイ</t>
    </rPh>
    <phoneticPr fontId="1"/>
  </si>
  <si>
    <t>希望分科会</t>
    <rPh sb="0" eb="2">
      <t>キボウ</t>
    </rPh>
    <rPh sb="2" eb="5">
      <t>ブンカカイ</t>
    </rPh>
    <phoneticPr fontId="1"/>
  </si>
  <si>
    <t>弁当希望</t>
    <rPh sb="0" eb="2">
      <t>ベントウ</t>
    </rPh>
    <rPh sb="2" eb="4">
      <t>キボウ</t>
    </rPh>
    <phoneticPr fontId="1"/>
  </si>
  <si>
    <t>合計金額</t>
    <rPh sb="0" eb="2">
      <t>ゴウケイ</t>
    </rPh>
    <rPh sb="2" eb="4">
      <t>キンガク</t>
    </rPh>
    <phoneticPr fontId="1"/>
  </si>
  <si>
    <t>氏　　名</t>
    <rPh sb="0" eb="1">
      <t>シ</t>
    </rPh>
    <rPh sb="3" eb="4">
      <t>メイ</t>
    </rPh>
    <phoneticPr fontId="1"/>
  </si>
  <si>
    <t>申込団体名</t>
    <rPh sb="0" eb="2">
      <t>モウシコミ</t>
    </rPh>
    <rPh sb="2" eb="5">
      <t>ダンタイメイ</t>
    </rPh>
    <phoneticPr fontId="1"/>
  </si>
  <si>
    <t>参加者数合計</t>
    <rPh sb="0" eb="2">
      <t>サンカ</t>
    </rPh>
    <rPh sb="2" eb="3">
      <t>シャ</t>
    </rPh>
    <rPh sb="3" eb="4">
      <t>スウ</t>
    </rPh>
    <rPh sb="4" eb="6">
      <t>ゴウケイ</t>
    </rPh>
    <phoneticPr fontId="1"/>
  </si>
  <si>
    <t>名</t>
    <rPh sb="0" eb="1">
      <t>メイ</t>
    </rPh>
    <phoneticPr fontId="1"/>
  </si>
  <si>
    <t>会員</t>
    <rPh sb="0" eb="2">
      <t>カイイン</t>
    </rPh>
    <phoneticPr fontId="1"/>
  </si>
  <si>
    <t>交流会</t>
    <rPh sb="0" eb="3">
      <t>コウリュウカイ</t>
    </rPh>
    <phoneticPr fontId="1"/>
  </si>
  <si>
    <t>合計</t>
    <rPh sb="0" eb="2">
      <t>ゴウケイ</t>
    </rPh>
    <phoneticPr fontId="1"/>
  </si>
  <si>
    <t>参　加　申　込　書</t>
    <rPh sb="0" eb="1">
      <t>サン</t>
    </rPh>
    <rPh sb="2" eb="3">
      <t>カ</t>
    </rPh>
    <rPh sb="4" eb="5">
      <t>モウ</t>
    </rPh>
    <rPh sb="6" eb="7">
      <t>コ</t>
    </rPh>
    <rPh sb="8" eb="9">
      <t>ショ</t>
    </rPh>
    <phoneticPr fontId="1"/>
  </si>
  <si>
    <t>　　　　　　　　茨城県ユネスコ連絡協議会事務局　様</t>
    <rPh sb="8" eb="11">
      <t>イバラキケン</t>
    </rPh>
    <rPh sb="15" eb="17">
      <t>レンラク</t>
    </rPh>
    <rPh sb="17" eb="20">
      <t>キョウギカイ</t>
    </rPh>
    <rPh sb="20" eb="23">
      <t>ジムキョク</t>
    </rPh>
    <rPh sb="24" eb="25">
      <t>サマ</t>
    </rPh>
    <phoneticPr fontId="1"/>
  </si>
  <si>
    <t>電話１</t>
    <rPh sb="0" eb="2">
      <t>デンワ</t>
    </rPh>
    <phoneticPr fontId="1"/>
  </si>
  <si>
    <t>電話２（携帯）</t>
    <rPh sb="0" eb="2">
      <t>デンワ</t>
    </rPh>
    <rPh sb="4" eb="6">
      <t>ケイタイ</t>
    </rPh>
    <phoneticPr fontId="1"/>
  </si>
  <si>
    <t>通信欄</t>
    <rPh sb="0" eb="3">
      <t>ツウシンラン</t>
    </rPh>
    <phoneticPr fontId="1"/>
  </si>
  <si>
    <t>連絡先住所</t>
    <rPh sb="0" eb="3">
      <t>レンラクサキ</t>
    </rPh>
    <rPh sb="3" eb="5">
      <t>ジュウショ</t>
    </rPh>
    <phoneticPr fontId="1"/>
  </si>
  <si>
    <t>事務局担当者名</t>
    <rPh sb="0" eb="3">
      <t>ジムキョク</t>
    </rPh>
    <rPh sb="3" eb="6">
      <t>タントウシャ</t>
    </rPh>
    <rPh sb="6" eb="7">
      <t>メイ</t>
    </rPh>
    <phoneticPr fontId="1"/>
  </si>
  <si>
    <t>お問い合わせ先</t>
    <rPh sb="1" eb="2">
      <t>ト</t>
    </rPh>
    <rPh sb="3" eb="4">
      <t>ア</t>
    </rPh>
    <rPh sb="6" eb="7">
      <t>サキ</t>
    </rPh>
    <phoneticPr fontId="1"/>
  </si>
  <si>
    <t>№　　　　　</t>
    <phoneticPr fontId="1"/>
  </si>
  <si>
    <t>※　本申込書にご記入いただいたお名前、所属ユネスコ協会、クラブ名は当日配布する参加者名簿に記載させていただきます。
      非掲載をご希望の場合は、事務局軽部までご連絡ください。</t>
    <rPh sb="2" eb="3">
      <t>ホン</t>
    </rPh>
    <rPh sb="3" eb="5">
      <t>モウシコミ</t>
    </rPh>
    <rPh sb="5" eb="6">
      <t>ショ</t>
    </rPh>
    <rPh sb="8" eb="10">
      <t>キニュウ</t>
    </rPh>
    <rPh sb="16" eb="18">
      <t>ナマエ</t>
    </rPh>
    <rPh sb="19" eb="21">
      <t>ショゾク</t>
    </rPh>
    <rPh sb="25" eb="27">
      <t>キョウカイ</t>
    </rPh>
    <rPh sb="31" eb="32">
      <t>メイ</t>
    </rPh>
    <rPh sb="33" eb="35">
      <t>トウジツ</t>
    </rPh>
    <rPh sb="35" eb="37">
      <t>ハイフ</t>
    </rPh>
    <rPh sb="39" eb="42">
      <t>サンカシャ</t>
    </rPh>
    <rPh sb="42" eb="44">
      <t>メイボ</t>
    </rPh>
    <rPh sb="45" eb="46">
      <t>キ</t>
    </rPh>
    <rPh sb="46" eb="47">
      <t>サイ</t>
    </rPh>
    <rPh sb="64" eb="65">
      <t>ヒ</t>
    </rPh>
    <rPh sb="65" eb="67">
      <t>ケイサイ</t>
    </rPh>
    <rPh sb="69" eb="71">
      <t>キボウ</t>
    </rPh>
    <rPh sb="72" eb="74">
      <t>バアイ</t>
    </rPh>
    <rPh sb="76" eb="79">
      <t>ジムキョク</t>
    </rPh>
    <rPh sb="79" eb="81">
      <t>カルベ</t>
    </rPh>
    <rPh sb="84" eb="86">
      <t>レンラク</t>
    </rPh>
    <phoneticPr fontId="1"/>
  </si>
  <si>
    <t>※　分科会については、第一希望に◎、第二希望に〇をお付けください。会場の席数は十分確保しておりますが、万一希望に
      極端な偏りがある場合は、事務局で調整させていただきます。</t>
    <rPh sb="2" eb="4">
      <t>ブンカ</t>
    </rPh>
    <rPh sb="4" eb="5">
      <t>カイ</t>
    </rPh>
    <rPh sb="11" eb="13">
      <t>ダイイチ</t>
    </rPh>
    <rPh sb="13" eb="15">
      <t>キボウ</t>
    </rPh>
    <rPh sb="18" eb="20">
      <t>ダイニ</t>
    </rPh>
    <rPh sb="20" eb="22">
      <t>キボウ</t>
    </rPh>
    <rPh sb="26" eb="27">
      <t>ツ</t>
    </rPh>
    <rPh sb="33" eb="35">
      <t>カイジョウ</t>
    </rPh>
    <rPh sb="34" eb="35">
      <t>バ</t>
    </rPh>
    <rPh sb="36" eb="38">
      <t>セキスウ</t>
    </rPh>
    <rPh sb="39" eb="40">
      <t>ジュッ</t>
    </rPh>
    <rPh sb="40" eb="41">
      <t>フン</t>
    </rPh>
    <rPh sb="41" eb="43">
      <t>カクホ</t>
    </rPh>
    <rPh sb="51" eb="53">
      <t>マンイチ</t>
    </rPh>
    <rPh sb="53" eb="55">
      <t>キボウ</t>
    </rPh>
    <rPh sb="63" eb="65">
      <t>キョクタン</t>
    </rPh>
    <rPh sb="66" eb="67">
      <t>カタヨ</t>
    </rPh>
    <rPh sb="71" eb="73">
      <t>バアイ</t>
    </rPh>
    <rPh sb="75" eb="78">
      <t>ジムキョク</t>
    </rPh>
    <rPh sb="79" eb="81">
      <t>チョウセイ</t>
    </rPh>
    <phoneticPr fontId="1"/>
  </si>
  <si>
    <t>平和活動</t>
    <rPh sb="0" eb="4">
      <t>ヘイワカツドウ</t>
    </rPh>
    <phoneticPr fontId="1"/>
  </si>
  <si>
    <t>世界遺産</t>
    <rPh sb="0" eb="4">
      <t>セカイイサン</t>
    </rPh>
    <phoneticPr fontId="1"/>
  </si>
  <si>
    <t>SDGs</t>
    <phoneticPr fontId="1"/>
  </si>
  <si>
    <t>申込締切日　９月５日（木）</t>
    <rPh sb="0" eb="2">
      <t>モウシコミ</t>
    </rPh>
    <rPh sb="2" eb="5">
      <t>シメキリビ</t>
    </rPh>
    <rPh sb="7" eb="8">
      <t>ガツ</t>
    </rPh>
    <rPh sb="9" eb="10">
      <t>ニチ</t>
    </rPh>
    <rPh sb="11" eb="12">
      <t>モク</t>
    </rPh>
    <phoneticPr fontId="1"/>
  </si>
  <si>
    <t>２０２４年度関東ブロック・ユネスコ活動研究会in茨城</t>
    <rPh sb="4" eb="6">
      <t>ネンド</t>
    </rPh>
    <rPh sb="6" eb="8">
      <t>カントウ</t>
    </rPh>
    <rPh sb="17" eb="19">
      <t>カツドウ</t>
    </rPh>
    <rPh sb="19" eb="22">
      <t>ケンキュウカイ</t>
    </rPh>
    <rPh sb="24" eb="26">
      <t>イバラキ</t>
    </rPh>
    <phoneticPr fontId="1"/>
  </si>
  <si>
    <t>土浦市市民生活部市民活動課国際係　土浦ユネスコ協会　軽部（かるべ）　　　電話：029-826-9051　　　　　　</t>
    <rPh sb="0" eb="3">
      <t>ツチウラシ</t>
    </rPh>
    <rPh sb="3" eb="8">
      <t>シミンセイカツブ</t>
    </rPh>
    <rPh sb="8" eb="10">
      <t>シミン</t>
    </rPh>
    <rPh sb="10" eb="12">
      <t>カツドウ</t>
    </rPh>
    <rPh sb="12" eb="13">
      <t>カ</t>
    </rPh>
    <rPh sb="13" eb="15">
      <t>コクサイ</t>
    </rPh>
    <rPh sb="15" eb="16">
      <t>ガカリ</t>
    </rPh>
    <rPh sb="17" eb="19">
      <t>ツチウラ</t>
    </rPh>
    <rPh sb="23" eb="25">
      <t>キョウカイ</t>
    </rPh>
    <rPh sb="26" eb="28">
      <t>カルベ</t>
    </rPh>
    <rPh sb="36" eb="38">
      <t>デンワ</t>
    </rPh>
    <phoneticPr fontId="1"/>
  </si>
  <si>
    <t>4,000円 ×</t>
    <rPh sb="5" eb="6">
      <t>エン</t>
    </rPh>
    <phoneticPr fontId="1"/>
  </si>
  <si>
    <t>2,000円 ×</t>
    <rPh sb="5" eb="6">
      <t>エン</t>
    </rPh>
    <phoneticPr fontId="1"/>
  </si>
  <si>
    <t xml:space="preserve">  800円 ×</t>
    <rPh sb="5" eb="6">
      <t>エン</t>
    </rPh>
    <phoneticPr fontId="1"/>
  </si>
  <si>
    <t>6,000円 ×</t>
    <rPh sb="5" eb="6">
      <t>エン</t>
    </rPh>
    <phoneticPr fontId="1"/>
  </si>
  <si>
    <t>3,000円 ×</t>
    <rPh sb="5" eb="6">
      <t>エン</t>
    </rPh>
    <phoneticPr fontId="1"/>
  </si>
  <si>
    <t>人 ＝　</t>
  </si>
  <si>
    <t>円</t>
    <rPh sb="0" eb="1">
      <t>エン</t>
    </rPh>
    <phoneticPr fontId="1"/>
  </si>
  <si>
    <t>弁当代</t>
    <rPh sb="0" eb="2">
      <t>ベントウ</t>
    </rPh>
    <phoneticPr fontId="1"/>
  </si>
  <si>
    <t>交流会参加費</t>
    <rPh sb="0" eb="3">
      <t>サンカヒ</t>
    </rPh>
    <phoneticPr fontId="1"/>
  </si>
  <si>
    <t>会員区分</t>
    <rPh sb="0" eb="2">
      <t>カイイン</t>
    </rPh>
    <phoneticPr fontId="1"/>
  </si>
  <si>
    <t>合計金額一致</t>
    <rPh sb="0" eb="2">
      <t>キンガク</t>
    </rPh>
    <phoneticPr fontId="1"/>
  </si>
  <si>
    <t>２０２４年</t>
  </si>
  <si>
    <t>　　月　　日</t>
    <phoneticPr fontId="1"/>
  </si>
  <si>
    <t>〒   -</t>
    <rPh sb="0" eb="1">
      <t>イバラキケン</t>
    </rPh>
    <phoneticPr fontId="1"/>
  </si>
  <si>
    <t>※　会場付近にレストラン等はございません。必要な方は弁当（８００円・飲み物付き）を注文してください。（受付渡し）</t>
    <rPh sb="0" eb="1">
      <t>ノミモノ</t>
    </rPh>
    <rPh sb="2" eb="4">
      <t>カイジョウ</t>
    </rPh>
    <rPh sb="4" eb="6">
      <t>フキン</t>
    </rPh>
    <rPh sb="12" eb="13">
      <t>トウ</t>
    </rPh>
    <rPh sb="21" eb="23">
      <t>ヒツヨウ</t>
    </rPh>
    <rPh sb="24" eb="25">
      <t>カタ</t>
    </rPh>
    <rPh sb="26" eb="28">
      <t>ベントウ</t>
    </rPh>
    <rPh sb="32" eb="33">
      <t>エンチュウモンウケツケワタ</t>
    </rPh>
    <phoneticPr fontId="1"/>
  </si>
  <si>
    <t>研究会参加費</t>
    <rPh sb="0" eb="3">
      <t>ケンキュウカイ</t>
    </rPh>
    <rPh sb="3" eb="6">
      <t>サンカヒ</t>
    </rPh>
    <phoneticPr fontId="1"/>
  </si>
  <si>
    <t>交流会参加費</t>
    <rPh sb="0" eb="3">
      <t>コウリュウカイ</t>
    </rPh>
    <rPh sb="3" eb="5">
      <t>サンカ</t>
    </rPh>
    <rPh sb="5" eb="6">
      <t>ヒ</t>
    </rPh>
    <phoneticPr fontId="1"/>
  </si>
  <si>
    <t>弁当代</t>
    <rPh sb="0" eb="2">
      <t>ベントウ</t>
    </rPh>
    <rPh sb="2" eb="3">
      <t>ダイ</t>
    </rPh>
    <phoneticPr fontId="1"/>
  </si>
  <si>
    <t>会員・青年会員</t>
  </si>
  <si>
    <t>青年会員</t>
    <rPh sb="0" eb="4">
      <t>セイネンカイイン</t>
    </rPh>
    <phoneticPr fontId="1"/>
  </si>
  <si>
    <t>学生</t>
  </si>
  <si>
    <t>学生・一般参加</t>
    <rPh sb="3" eb="7">
      <t>イッパンサンカ</t>
    </rPh>
    <phoneticPr fontId="1"/>
  </si>
  <si>
    <t xml:space="preserve"> 無　料  ×</t>
    <rPh sb="1" eb="2">
      <t>ム</t>
    </rPh>
    <rPh sb="3" eb="4">
      <t>リョウ</t>
    </rPh>
    <phoneticPr fontId="1"/>
  </si>
  <si>
    <t>研究会参加費</t>
    <rPh sb="0" eb="3">
      <t>ケンキュウカイ</t>
    </rPh>
    <phoneticPr fontId="1"/>
  </si>
  <si>
    <t>上記合計額を ９月 ５日（木） までに下記指定の口座にお振り込みください。
　筑波銀行 本店営業部　普通口座　口座番号：1380564　
　口座名義 ：２０２４関ブロ研実行委員会（ニマルニヨンカンブロケンジツコウイインカイ）</t>
    <rPh sb="0" eb="2">
      <t>ジョウキ</t>
    </rPh>
    <rPh sb="2" eb="5">
      <t>ゴウケイガク</t>
    </rPh>
    <rPh sb="8" eb="9">
      <t>ガツ</t>
    </rPh>
    <rPh sb="11" eb="12">
      <t>ヒ</t>
    </rPh>
    <rPh sb="13" eb="14">
      <t>モク</t>
    </rPh>
    <rPh sb="19" eb="21">
      <t>カキ</t>
    </rPh>
    <rPh sb="21" eb="23">
      <t>シテイ</t>
    </rPh>
    <rPh sb="24" eb="26">
      <t>コウザ</t>
    </rPh>
    <rPh sb="28" eb="29">
      <t>フ</t>
    </rPh>
    <rPh sb="30" eb="31">
      <t>コ</t>
    </rPh>
    <rPh sb="39" eb="41">
      <t>ツクバ</t>
    </rPh>
    <rPh sb="41" eb="43">
      <t>ギンコウ</t>
    </rPh>
    <rPh sb="44" eb="49">
      <t>ホンテンエイギョウブ</t>
    </rPh>
    <rPh sb="50" eb="54">
      <t>フツウコウザ</t>
    </rPh>
    <rPh sb="55" eb="59">
      <t>コウザバンゴウ</t>
    </rPh>
    <rPh sb="70" eb="72">
      <t>コウザ</t>
    </rPh>
    <rPh sb="72" eb="74">
      <t>メイギ</t>
    </rPh>
    <rPh sb="80" eb="81">
      <t>カン</t>
    </rPh>
    <rPh sb="83" eb="84">
      <t>ケン</t>
    </rPh>
    <rPh sb="84" eb="86">
      <t>ジッコウ</t>
    </rPh>
    <rPh sb="86" eb="89">
      <t>イインカイ</t>
    </rPh>
    <phoneticPr fontId="1"/>
  </si>
  <si>
    <r>
      <rPr>
        <u/>
        <sz val="8"/>
        <color theme="1"/>
        <rFont val="ＭＳ Ｐゴシック"/>
        <family val="2"/>
        <charset val="128"/>
      </rPr>
      <t xml:space="preserve">交流会会場
</t>
    </r>
    <r>
      <rPr>
        <sz val="8"/>
        <color theme="1"/>
        <rFont val="ＭＳ Ｐゴシック"/>
        <family val="2"/>
        <charset val="128"/>
      </rPr>
      <t>行き無料バス</t>
    </r>
    <rPh sb="0" eb="3">
      <t>コウリュウカイ</t>
    </rPh>
    <rPh sb="3" eb="5">
      <t>カイジョウ</t>
    </rPh>
    <rPh sb="6" eb="7">
      <t>イ</t>
    </rPh>
    <rPh sb="8" eb="10">
      <t>ムリョウ</t>
    </rPh>
    <phoneticPr fontId="1"/>
  </si>
  <si>
    <t>２０２４年度関東ブロック・ユネスコ活動研究会in茨城実行委員会事務局</t>
    <rPh sb="0" eb="2">
      <t>カツドウジッコウイインカイジムキョク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</si>
</sst>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1"/>
      <color rgb="FF08131A"/>
      <name val="Helvetica Neue"/>
      <family val="2"/>
    </font>
    <font>
      <sz val="17"/>
      <color rgb="FF54687C"/>
      <name val="Menlo"/>
      <family val="2"/>
    </font>
    <font>
      <sz val="8"/>
      <color theme="1"/>
      <name val="ＭＳ Ｐゴシック"/>
      <family val="2"/>
      <charset val="128"/>
    </font>
    <font>
      <u/>
      <sz val="8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0" xfId="0" applyFont="1">
      <alignment vertical="center"/>
    </xf>
    <xf numFmtId="0" fontId="7" fillId="0" borderId="6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41" fontId="2" fillId="0" borderId="8" xfId="0" applyNumberFormat="1" applyFont="1" applyBorder="1">
      <alignment vertical="center"/>
    </xf>
    <xf numFmtId="41" fontId="2" fillId="0" borderId="8" xfId="0" applyNumberFormat="1" applyFont="1" applyBorder="1" applyAlignment="1">
      <alignment horizontal="right" vertical="center"/>
    </xf>
    <xf numFmtId="42" fontId="2" fillId="0" borderId="0" xfId="0" applyNumberFormat="1" applyFont="1">
      <alignment vertical="center"/>
    </xf>
    <xf numFmtId="42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42" fontId="10" fillId="0" borderId="0" xfId="0" applyNumberFormat="1" applyFont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7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2D3B-8B2B-49FC-8CEA-357D5028AAEE}">
  <dimension ref="A1:O40"/>
  <sheetViews>
    <sheetView showGridLines="0" tabSelected="1" showRuler="0" zoomScaleNormal="100" zoomScaleSheetLayoutView="140" zoomScalePageLayoutView="125" workbookViewId="0">
      <selection activeCell="L5" sqref="L5"/>
    </sheetView>
  </sheetViews>
  <sheetFormatPr defaultColWidth="8.625" defaultRowHeight="13.5"/>
  <cols>
    <col min="1" max="1" width="3.625" style="1" customWidth="1"/>
    <col min="2" max="2" width="20.375" style="1" customWidth="1"/>
    <col min="3" max="3" width="7.625" style="1" customWidth="1"/>
    <col min="4" max="4" width="12" style="1" customWidth="1"/>
    <col min="5" max="7" width="5.625" style="1" customWidth="1"/>
    <col min="8" max="8" width="8.375" style="1" customWidth="1"/>
    <col min="9" max="9" width="12.5" style="1" customWidth="1"/>
    <col min="10" max="10" width="9.875" style="1" customWidth="1"/>
    <col min="11" max="11" width="11" style="1" customWidth="1"/>
    <col min="12" max="12" width="14.125" style="1" bestFit="1" customWidth="1"/>
    <col min="13" max="13" width="7.5" style="1" bestFit="1" customWidth="1"/>
    <col min="14" max="14" width="13" style="1" bestFit="1" customWidth="1"/>
    <col min="15" max="15" width="9.125" style="1" bestFit="1" customWidth="1"/>
    <col min="16" max="16384" width="8.625" style="1"/>
  </cols>
  <sheetData>
    <row r="1" spans="1:14" ht="21.75" customHeight="1">
      <c r="K1" s="12" t="s">
        <v>19</v>
      </c>
    </row>
    <row r="2" spans="1:14" ht="22.5" customHeight="1">
      <c r="J2" s="13" t="s">
        <v>39</v>
      </c>
      <c r="K2" s="21" t="s">
        <v>40</v>
      </c>
    </row>
    <row r="3" spans="1:14" ht="44.25" customHeight="1" thickBot="1">
      <c r="B3" s="55" t="s">
        <v>11</v>
      </c>
      <c r="C3" s="55"/>
      <c r="D3" s="55"/>
      <c r="E3" s="55"/>
      <c r="F3" s="55"/>
      <c r="G3" s="55"/>
      <c r="H3" s="55"/>
      <c r="I3" s="55"/>
      <c r="J3" s="55"/>
      <c r="K3" s="55"/>
    </row>
    <row r="4" spans="1:14" ht="30.75" customHeight="1" thickTop="1" thickBot="1">
      <c r="B4" s="9"/>
      <c r="C4" s="9"/>
      <c r="D4" s="9"/>
      <c r="E4" s="9"/>
      <c r="F4" s="9"/>
      <c r="G4" s="9"/>
      <c r="H4" s="60" t="s">
        <v>25</v>
      </c>
      <c r="I4" s="61"/>
      <c r="J4" s="61"/>
      <c r="K4" s="62"/>
    </row>
    <row r="5" spans="1:14" ht="21" customHeight="1" thickTop="1">
      <c r="B5" s="57" t="s">
        <v>26</v>
      </c>
      <c r="C5" s="57"/>
      <c r="D5" s="57"/>
      <c r="E5" s="57"/>
      <c r="F5" s="57"/>
      <c r="G5" s="57"/>
      <c r="H5" s="57"/>
      <c r="I5" s="57"/>
      <c r="J5" s="57"/>
      <c r="K5" s="57"/>
    </row>
    <row r="6" spans="1:14" ht="18.600000000000001" customHeight="1">
      <c r="B6" s="56" t="s">
        <v>12</v>
      </c>
      <c r="C6" s="56"/>
      <c r="D6" s="56"/>
      <c r="E6" s="56"/>
      <c r="F6" s="56"/>
      <c r="G6" s="56"/>
      <c r="H6" s="56"/>
      <c r="I6" s="56"/>
      <c r="J6" s="56"/>
      <c r="K6" s="56"/>
    </row>
    <row r="7" spans="1:14" ht="37.5" customHeight="1">
      <c r="B7" s="8" t="s">
        <v>5</v>
      </c>
      <c r="C7" s="63"/>
      <c r="D7" s="63"/>
      <c r="E7" s="63"/>
      <c r="F7" s="63"/>
      <c r="G7" s="63"/>
      <c r="H7" s="58" t="s">
        <v>6</v>
      </c>
      <c r="I7" s="59"/>
      <c r="J7" s="28"/>
      <c r="K7" s="8" t="s">
        <v>7</v>
      </c>
    </row>
    <row r="8" spans="1:14" ht="12.75" customHeight="1"/>
    <row r="9" spans="1:14" ht="17.100000000000001" customHeight="1">
      <c r="B9" s="36" t="s">
        <v>4</v>
      </c>
      <c r="C9" s="36" t="s">
        <v>37</v>
      </c>
      <c r="D9" s="36" t="s">
        <v>0</v>
      </c>
      <c r="E9" s="79" t="s">
        <v>1</v>
      </c>
      <c r="F9" s="79"/>
      <c r="G9" s="79"/>
      <c r="H9" s="36" t="s">
        <v>2</v>
      </c>
      <c r="I9" s="36" t="s">
        <v>9</v>
      </c>
      <c r="J9" s="74" t="s">
        <v>53</v>
      </c>
      <c r="K9" s="36" t="s">
        <v>3</v>
      </c>
    </row>
    <row r="10" spans="1:14" ht="12" customHeight="1">
      <c r="B10" s="50"/>
      <c r="C10" s="50"/>
      <c r="D10" s="50"/>
      <c r="E10" s="2">
        <v>1</v>
      </c>
      <c r="F10" s="2">
        <v>2</v>
      </c>
      <c r="G10" s="2">
        <v>3</v>
      </c>
      <c r="H10" s="50"/>
      <c r="I10" s="50"/>
      <c r="J10" s="75"/>
      <c r="K10" s="77"/>
    </row>
    <row r="11" spans="1:14" ht="15.95" customHeight="1">
      <c r="B11" s="37"/>
      <c r="C11" s="37"/>
      <c r="D11" s="37"/>
      <c r="E11" s="11" t="s">
        <v>24</v>
      </c>
      <c r="F11" s="11" t="s">
        <v>22</v>
      </c>
      <c r="G11" s="11" t="s">
        <v>23</v>
      </c>
      <c r="H11" s="37"/>
      <c r="I11" s="37"/>
      <c r="J11" s="76"/>
      <c r="K11" s="78"/>
      <c r="L11" s="18" t="s">
        <v>51</v>
      </c>
      <c r="M11" s="18" t="s">
        <v>35</v>
      </c>
      <c r="N11" s="18" t="s">
        <v>36</v>
      </c>
    </row>
    <row r="12" spans="1:14" ht="21.95" customHeight="1">
      <c r="A12" s="1">
        <v>1</v>
      </c>
      <c r="B12" s="31"/>
      <c r="C12" s="30"/>
      <c r="D12" s="30"/>
      <c r="E12" s="23"/>
      <c r="F12" s="23"/>
      <c r="G12" s="23"/>
      <c r="H12" s="23"/>
      <c r="I12" s="24"/>
      <c r="J12" s="22"/>
      <c r="K12" s="17">
        <f>L12+M12+N12</f>
        <v>0</v>
      </c>
      <c r="L12" s="19" t="b">
        <f>IF(C12="会員","4,000",IF(C12="青年会員","2,000",IF(C12="学生","0",IF(C12="一般参加","0"))))</f>
        <v>0</v>
      </c>
      <c r="M12" s="18" t="b">
        <f>IF(H12="有","800",IF(H12="無","0"))</f>
        <v>0</v>
      </c>
      <c r="N12" s="20" t="b">
        <f>IF(AND(C12="会員",I12="参加"),"6,000",IF(AND(C12="青年会員",I12="参加"),"6,000",IF(AND(C12="学生",I12="参加"),"3,000",IF(AND(C12="一般参加",I12="参加"),"3,000",IF(I12="不参加","0")))))</f>
        <v>0</v>
      </c>
    </row>
    <row r="13" spans="1:14" ht="21.95" customHeight="1">
      <c r="A13" s="1">
        <v>2</v>
      </c>
      <c r="B13" s="31"/>
      <c r="C13" s="30"/>
      <c r="D13" s="30"/>
      <c r="E13" s="23"/>
      <c r="F13" s="23"/>
      <c r="G13" s="23"/>
      <c r="H13" s="23"/>
      <c r="I13" s="24"/>
      <c r="J13" s="22"/>
      <c r="K13" s="17">
        <f t="shared" ref="K13:K19" si="0">L13+M13+N13</f>
        <v>0</v>
      </c>
      <c r="L13" s="19" t="b">
        <f t="shared" ref="L13:L19" si="1">IF(C13="会員","4,000",IF(C13="青年会員","2,000",IF(C13="学生","0",IF(C13="一般参加","0"))))</f>
        <v>0</v>
      </c>
      <c r="M13" s="18" t="b">
        <f t="shared" ref="M13:M19" si="2">IF(H13="有","800",IF(H13="無","0"))</f>
        <v>0</v>
      </c>
      <c r="N13" s="20" t="b">
        <f t="shared" ref="N13:N19" si="3">IF(AND(C13="会員",I13="参加"),"6,000",IF(AND(C13="青年会員",I13="参加"),"3,000",IF(AND(C13="学生",I13="参加"),"3,000",IF(AND(C13="一般参加",I13="参加"),"3,000",IF(I13="不参加","0")))))</f>
        <v>0</v>
      </c>
    </row>
    <row r="14" spans="1:14" ht="21.95" customHeight="1">
      <c r="A14" s="1">
        <v>3</v>
      </c>
      <c r="B14" s="31"/>
      <c r="C14" s="30"/>
      <c r="D14" s="30"/>
      <c r="E14" s="23"/>
      <c r="F14" s="23"/>
      <c r="G14" s="23"/>
      <c r="H14" s="23"/>
      <c r="I14" s="24"/>
      <c r="J14" s="22"/>
      <c r="K14" s="17">
        <f t="shared" si="0"/>
        <v>0</v>
      </c>
      <c r="L14" s="19" t="b">
        <f t="shared" si="1"/>
        <v>0</v>
      </c>
      <c r="M14" s="18" t="b">
        <f t="shared" si="2"/>
        <v>0</v>
      </c>
      <c r="N14" s="20" t="b">
        <f t="shared" si="3"/>
        <v>0</v>
      </c>
    </row>
    <row r="15" spans="1:14" ht="21.95" customHeight="1">
      <c r="A15" s="1">
        <v>4</v>
      </c>
      <c r="B15" s="31"/>
      <c r="C15" s="30"/>
      <c r="D15" s="30"/>
      <c r="E15" s="23"/>
      <c r="F15" s="23"/>
      <c r="G15" s="23"/>
      <c r="H15" s="23"/>
      <c r="I15" s="24"/>
      <c r="J15" s="22"/>
      <c r="K15" s="17">
        <f t="shared" si="0"/>
        <v>0</v>
      </c>
      <c r="L15" s="19" t="b">
        <f t="shared" si="1"/>
        <v>0</v>
      </c>
      <c r="M15" s="18" t="b">
        <f t="shared" si="2"/>
        <v>0</v>
      </c>
      <c r="N15" s="20" t="b">
        <f t="shared" si="3"/>
        <v>0</v>
      </c>
    </row>
    <row r="16" spans="1:14" ht="21.95" customHeight="1">
      <c r="A16" s="1">
        <v>5</v>
      </c>
      <c r="B16" s="31"/>
      <c r="C16" s="30"/>
      <c r="D16" s="30"/>
      <c r="E16" s="23"/>
      <c r="F16" s="23"/>
      <c r="G16" s="23"/>
      <c r="H16" s="23"/>
      <c r="I16" s="24"/>
      <c r="J16" s="22"/>
      <c r="K16" s="17">
        <f t="shared" si="0"/>
        <v>0</v>
      </c>
      <c r="L16" s="19" t="b">
        <f t="shared" si="1"/>
        <v>0</v>
      </c>
      <c r="M16" s="18" t="b">
        <f t="shared" si="2"/>
        <v>0</v>
      </c>
      <c r="N16" s="20" t="b">
        <f t="shared" si="3"/>
        <v>0</v>
      </c>
    </row>
    <row r="17" spans="1:15" ht="21.95" customHeight="1">
      <c r="A17" s="1">
        <v>6</v>
      </c>
      <c r="B17" s="31"/>
      <c r="C17" s="30"/>
      <c r="D17" s="32"/>
      <c r="E17" s="26"/>
      <c r="F17" s="26"/>
      <c r="G17" s="26"/>
      <c r="H17" s="23"/>
      <c r="I17" s="24"/>
      <c r="J17" s="25"/>
      <c r="K17" s="17">
        <f t="shared" si="0"/>
        <v>0</v>
      </c>
      <c r="L17" s="19" t="b">
        <f t="shared" si="1"/>
        <v>0</v>
      </c>
      <c r="M17" s="18" t="b">
        <f t="shared" si="2"/>
        <v>0</v>
      </c>
      <c r="N17" s="20" t="b">
        <f t="shared" si="3"/>
        <v>0</v>
      </c>
    </row>
    <row r="18" spans="1:15" ht="21.95" customHeight="1">
      <c r="A18" s="1">
        <v>7</v>
      </c>
      <c r="B18" s="31"/>
      <c r="C18" s="30"/>
      <c r="D18" s="30"/>
      <c r="E18" s="23"/>
      <c r="F18" s="23"/>
      <c r="G18" s="23"/>
      <c r="H18" s="23"/>
      <c r="I18" s="24"/>
      <c r="J18" s="22"/>
      <c r="K18" s="17">
        <f t="shared" si="0"/>
        <v>0</v>
      </c>
      <c r="L18" s="19" t="b">
        <f t="shared" si="1"/>
        <v>0</v>
      </c>
      <c r="M18" s="18" t="b">
        <f t="shared" si="2"/>
        <v>0</v>
      </c>
      <c r="N18" s="20" t="b">
        <f t="shared" si="3"/>
        <v>0</v>
      </c>
    </row>
    <row r="19" spans="1:15" ht="21.95" customHeight="1">
      <c r="A19" s="1">
        <v>8</v>
      </c>
      <c r="B19" s="31"/>
      <c r="C19" s="30"/>
      <c r="D19" s="30"/>
      <c r="E19" s="23"/>
      <c r="F19" s="23"/>
      <c r="G19" s="23"/>
      <c r="H19" s="23"/>
      <c r="I19" s="24"/>
      <c r="J19" s="22"/>
      <c r="K19" s="17">
        <f t="shared" si="0"/>
        <v>0</v>
      </c>
      <c r="L19" s="19" t="b">
        <f t="shared" si="1"/>
        <v>0</v>
      </c>
      <c r="M19" s="18" t="b">
        <f t="shared" si="2"/>
        <v>0</v>
      </c>
      <c r="N19" s="20" t="b">
        <f t="shared" si="3"/>
        <v>0</v>
      </c>
    </row>
    <row r="20" spans="1:15" ht="18.75">
      <c r="B20" s="68"/>
      <c r="C20" s="68"/>
      <c r="D20" s="69"/>
      <c r="E20" s="69"/>
      <c r="F20" s="69"/>
      <c r="G20" s="69"/>
      <c r="H20" s="69"/>
      <c r="I20" s="69"/>
      <c r="J20" s="69"/>
      <c r="K20" s="69"/>
      <c r="O20" s="1" t="s">
        <v>10</v>
      </c>
    </row>
    <row r="21" spans="1:15" ht="30" customHeight="1">
      <c r="B21" s="70" t="s">
        <v>20</v>
      </c>
      <c r="C21" s="70"/>
      <c r="D21" s="71"/>
      <c r="E21" s="71"/>
      <c r="F21" s="71"/>
      <c r="G21" s="71"/>
      <c r="H21" s="71"/>
      <c r="I21" s="71"/>
      <c r="J21" s="71"/>
      <c r="K21" s="71"/>
      <c r="O21" s="16">
        <f>SUM(K12:K19)</f>
        <v>0</v>
      </c>
    </row>
    <row r="22" spans="1:15" ht="15" customHeight="1">
      <c r="B22" s="73" t="s">
        <v>42</v>
      </c>
      <c r="C22" s="73"/>
      <c r="D22" s="72"/>
      <c r="E22" s="72"/>
      <c r="F22" s="72"/>
      <c r="G22" s="72"/>
      <c r="H22" s="72"/>
      <c r="I22" s="72"/>
      <c r="J22" s="72"/>
      <c r="K22" s="72"/>
      <c r="L22" s="16"/>
    </row>
    <row r="23" spans="1:15" ht="30" customHeight="1">
      <c r="B23" s="70" t="s">
        <v>21</v>
      </c>
      <c r="C23" s="70"/>
      <c r="D23" s="72"/>
      <c r="E23" s="72"/>
      <c r="F23" s="72"/>
      <c r="G23" s="72"/>
      <c r="H23" s="72"/>
      <c r="I23" s="72"/>
      <c r="J23" s="72"/>
      <c r="K23" s="72"/>
    </row>
    <row r="24" spans="1:15" ht="12" customHeight="1">
      <c r="D24" s="57"/>
      <c r="E24" s="67"/>
      <c r="F24" s="67"/>
      <c r="G24" s="67"/>
      <c r="H24" s="67"/>
    </row>
    <row r="25" spans="1:15" ht="15.95" customHeight="1">
      <c r="B25" s="64" t="s">
        <v>43</v>
      </c>
      <c r="C25" s="48" t="s">
        <v>8</v>
      </c>
      <c r="D25" s="49"/>
      <c r="E25" s="5" t="s">
        <v>28</v>
      </c>
      <c r="F25" s="5"/>
      <c r="G25" s="27"/>
      <c r="H25" s="5" t="s">
        <v>33</v>
      </c>
      <c r="I25" s="14">
        <f>4000*G25</f>
        <v>0</v>
      </c>
      <c r="J25" s="3" t="s">
        <v>34</v>
      </c>
    </row>
    <row r="26" spans="1:15" ht="15.95" customHeight="1">
      <c r="B26" s="65"/>
      <c r="C26" s="48" t="s">
        <v>47</v>
      </c>
      <c r="D26" s="49"/>
      <c r="E26" s="5" t="s">
        <v>29</v>
      </c>
      <c r="F26" s="5"/>
      <c r="G26" s="27"/>
      <c r="H26" s="5" t="s">
        <v>33</v>
      </c>
      <c r="I26" s="14">
        <f>2000*G26</f>
        <v>0</v>
      </c>
      <c r="J26" s="3" t="s">
        <v>34</v>
      </c>
    </row>
    <row r="27" spans="1:15" ht="15.95" customHeight="1">
      <c r="B27" s="66"/>
      <c r="C27" s="48" t="s">
        <v>49</v>
      </c>
      <c r="D27" s="49"/>
      <c r="E27" s="34" t="s">
        <v>50</v>
      </c>
      <c r="F27" s="5"/>
      <c r="G27" s="27"/>
      <c r="H27" s="5" t="s">
        <v>33</v>
      </c>
      <c r="I27" s="14">
        <f>0*G27</f>
        <v>0</v>
      </c>
      <c r="J27" s="3" t="s">
        <v>34</v>
      </c>
    </row>
    <row r="28" spans="1:15" ht="15.95" customHeight="1">
      <c r="B28" s="29" t="s">
        <v>45</v>
      </c>
      <c r="C28" s="34"/>
      <c r="D28" s="34"/>
      <c r="E28" s="5" t="s">
        <v>30</v>
      </c>
      <c r="F28" s="5"/>
      <c r="G28" s="27"/>
      <c r="H28" s="5" t="s">
        <v>33</v>
      </c>
      <c r="I28" s="14">
        <f>800*G28</f>
        <v>0</v>
      </c>
      <c r="J28" s="3" t="s">
        <v>34</v>
      </c>
    </row>
    <row r="29" spans="1:15" ht="15.95" customHeight="1">
      <c r="B29" s="36" t="s">
        <v>44</v>
      </c>
      <c r="C29" s="48" t="s">
        <v>46</v>
      </c>
      <c r="D29" s="49"/>
      <c r="E29" s="5" t="s">
        <v>31</v>
      </c>
      <c r="F29" s="5"/>
      <c r="G29" s="27"/>
      <c r="H29" s="5" t="s">
        <v>33</v>
      </c>
      <c r="I29" s="14">
        <f>6000*G29</f>
        <v>0</v>
      </c>
      <c r="J29" s="3" t="s">
        <v>34</v>
      </c>
    </row>
    <row r="30" spans="1:15" ht="15.95" customHeight="1">
      <c r="B30" s="37"/>
      <c r="C30" s="48" t="s">
        <v>48</v>
      </c>
      <c r="D30" s="49"/>
      <c r="E30" s="5" t="s">
        <v>32</v>
      </c>
      <c r="F30" s="5"/>
      <c r="G30" s="27"/>
      <c r="H30" s="5" t="s">
        <v>33</v>
      </c>
      <c r="I30" s="14">
        <f>3000*G30</f>
        <v>0</v>
      </c>
      <c r="J30" s="3" t="s">
        <v>34</v>
      </c>
      <c r="L30" s="18" t="s">
        <v>38</v>
      </c>
    </row>
    <row r="31" spans="1:15" ht="15.75" customHeight="1">
      <c r="B31" s="4"/>
      <c r="C31" s="5"/>
      <c r="D31" s="5"/>
      <c r="E31" s="5"/>
      <c r="F31" s="5"/>
      <c r="G31" s="5"/>
      <c r="H31" s="5" t="s">
        <v>10</v>
      </c>
      <c r="I31" s="15">
        <f>SUM(I25:I30)</f>
        <v>0</v>
      </c>
      <c r="J31" s="3" t="s">
        <v>34</v>
      </c>
      <c r="L31" s="33" t="str">
        <f>IF(O21=I31,"◯","×")</f>
        <v>◯</v>
      </c>
    </row>
    <row r="32" spans="1:15" ht="53.25" customHeight="1">
      <c r="B32" s="47" t="s">
        <v>52</v>
      </c>
      <c r="C32" s="47"/>
      <c r="D32" s="47"/>
      <c r="E32" s="47"/>
      <c r="F32" s="47"/>
      <c r="G32" s="47"/>
      <c r="H32" s="47"/>
      <c r="I32" s="47"/>
      <c r="J32" s="47"/>
      <c r="K32" s="47"/>
    </row>
    <row r="33" spans="2:11" ht="16.5" customHeight="1"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2:11" ht="15.6" customHeight="1">
      <c r="B34" s="36" t="s">
        <v>17</v>
      </c>
      <c r="C34" s="38"/>
      <c r="D34" s="39"/>
      <c r="E34" s="39"/>
      <c r="F34" s="39"/>
      <c r="G34" s="39"/>
      <c r="H34" s="40"/>
      <c r="I34" s="4" t="s">
        <v>13</v>
      </c>
      <c r="J34" s="53"/>
      <c r="K34" s="54"/>
    </row>
    <row r="35" spans="2:11" ht="14.45" customHeight="1">
      <c r="B35" s="37"/>
      <c r="C35" s="41"/>
      <c r="D35" s="42"/>
      <c r="E35" s="42"/>
      <c r="F35" s="42"/>
      <c r="G35" s="42"/>
      <c r="H35" s="43"/>
      <c r="I35" s="6" t="s">
        <v>14</v>
      </c>
      <c r="J35" s="53"/>
      <c r="K35" s="54"/>
    </row>
    <row r="36" spans="2:11" ht="29.1" customHeight="1">
      <c r="B36" s="2" t="s">
        <v>16</v>
      </c>
      <c r="C36" s="44" t="s">
        <v>41</v>
      </c>
      <c r="D36" s="45"/>
      <c r="E36" s="45"/>
      <c r="F36" s="45"/>
      <c r="G36" s="45"/>
      <c r="H36" s="45"/>
      <c r="I36" s="45"/>
      <c r="J36" s="45"/>
      <c r="K36" s="46"/>
    </row>
    <row r="37" spans="2:11" ht="29.1" customHeight="1">
      <c r="B37" s="2" t="s">
        <v>15</v>
      </c>
      <c r="C37" s="44"/>
      <c r="D37" s="45"/>
      <c r="E37" s="45"/>
      <c r="F37" s="45"/>
      <c r="G37" s="45"/>
      <c r="H37" s="45"/>
      <c r="I37" s="45"/>
      <c r="J37" s="45"/>
      <c r="K37" s="46"/>
    </row>
    <row r="38" spans="2:11" ht="6.6" customHeight="1"/>
    <row r="39" spans="2:11" s="7" customFormat="1" ht="15.6" customHeight="1">
      <c r="B39" s="35" t="s">
        <v>18</v>
      </c>
      <c r="D39" s="51" t="s">
        <v>54</v>
      </c>
      <c r="E39" s="52"/>
      <c r="F39" s="52"/>
      <c r="G39" s="52"/>
      <c r="H39" s="52"/>
      <c r="I39" s="52"/>
      <c r="J39" s="52"/>
      <c r="K39" s="52"/>
    </row>
    <row r="40" spans="2:11" s="7" customFormat="1" ht="14.1" customHeight="1">
      <c r="D40" s="51" t="s">
        <v>27</v>
      </c>
      <c r="E40" s="52"/>
      <c r="F40" s="52"/>
      <c r="G40" s="52"/>
      <c r="H40" s="52"/>
      <c r="I40" s="52"/>
      <c r="J40" s="52"/>
      <c r="K40" s="52"/>
    </row>
  </sheetData>
  <sheetProtection sheet="1" objects="1" scenarios="1"/>
  <mergeCells count="35">
    <mergeCell ref="B25:B27"/>
    <mergeCell ref="C27:D27"/>
    <mergeCell ref="H9:H11"/>
    <mergeCell ref="C25:D25"/>
    <mergeCell ref="C26:D26"/>
    <mergeCell ref="D24:H24"/>
    <mergeCell ref="B20:K20"/>
    <mergeCell ref="B21:K21"/>
    <mergeCell ref="B23:K23"/>
    <mergeCell ref="B22:K22"/>
    <mergeCell ref="I9:I11"/>
    <mergeCell ref="J9:J11"/>
    <mergeCell ref="K9:K11"/>
    <mergeCell ref="C9:C11"/>
    <mergeCell ref="E9:G9"/>
    <mergeCell ref="B9:B11"/>
    <mergeCell ref="B3:K3"/>
    <mergeCell ref="B6:K6"/>
    <mergeCell ref="B5:K5"/>
    <mergeCell ref="H7:I7"/>
    <mergeCell ref="H4:K4"/>
    <mergeCell ref="C7:G7"/>
    <mergeCell ref="D9:D11"/>
    <mergeCell ref="D39:K39"/>
    <mergeCell ref="D40:K40"/>
    <mergeCell ref="C37:K37"/>
    <mergeCell ref="J34:K34"/>
    <mergeCell ref="J35:K35"/>
    <mergeCell ref="B34:B35"/>
    <mergeCell ref="C34:H35"/>
    <mergeCell ref="C36:K36"/>
    <mergeCell ref="B32:K32"/>
    <mergeCell ref="B29:B30"/>
    <mergeCell ref="C29:D29"/>
    <mergeCell ref="C30:D30"/>
  </mergeCells>
  <phoneticPr fontId="1"/>
  <dataValidations count="5">
    <dataValidation type="list" allowBlank="1" showInputMessage="1" showErrorMessage="1" sqref="E12:G19" xr:uid="{5C2B51FF-B2D8-CD40-BD2B-2E67B6887546}">
      <formula1>"◎,○,-"</formula1>
    </dataValidation>
    <dataValidation type="list" allowBlank="1" showInputMessage="1" showErrorMessage="1" sqref="H12:H19" xr:uid="{BA9FB69C-DAE9-1349-B451-776F7A776FF8}">
      <formula1>"有,無"</formula1>
    </dataValidation>
    <dataValidation type="list" allowBlank="1" showInputMessage="1" showErrorMessage="1" sqref="I12:I19" xr:uid="{B357E618-C695-C049-8839-67BF9EB05304}">
      <formula1>"参加,不参加"</formula1>
    </dataValidation>
    <dataValidation type="list" allowBlank="1" showInputMessage="1" showErrorMessage="1" sqref="J12:J19" xr:uid="{0478C047-BE19-8B4F-A1D4-959E07BEF15B}">
      <formula1>"利用する,利用しない"</formula1>
    </dataValidation>
    <dataValidation type="list" allowBlank="1" showInputMessage="1" showErrorMessage="1" sqref="C12:C19" xr:uid="{61A412DD-B296-874C-A254-E2E2A34E31B1}">
      <formula1>"会員,青年会員,学生,一般参加"</formula1>
    </dataValidation>
  </dataValidations>
  <pageMargins left="0.25" right="0.25" top="0.75" bottom="0.75" header="0" footer="0"/>
  <headerFooter scaleWithDoc="0">
    <oddHeader xml:space="preserve">
&amp;C&amp;F
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和男 林</dc:creator>
  <cp:lastModifiedBy>Administrator</cp:lastModifiedBy>
  <cp:lastPrinted>2024-06-26T00:22:39Z</cp:lastPrinted>
  <dcterms:created xsi:type="dcterms:W3CDTF">2024-06-24T13:07:19Z</dcterms:created>
  <dcterms:modified xsi:type="dcterms:W3CDTF">2024-07-22T04:16:10Z</dcterms:modified>
</cp:coreProperties>
</file>